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U:\Reports\OF2018-3\Appendices\Appendix 4\"/>
    </mc:Choice>
  </mc:AlternateContent>
  <bookViews>
    <workbookView xWindow="0" yWindow="0" windowWidth="15345" windowHeight="4560"/>
  </bookViews>
  <sheets>
    <sheet name="Table 14" sheetId="9" r:id="rId1"/>
  </sheets>
  <calcPr calcId="162913"/>
</workbook>
</file>

<file path=xl/calcChain.xml><?xml version="1.0" encoding="utf-8"?>
<calcChain xmlns="http://schemas.openxmlformats.org/spreadsheetml/2006/main">
  <c r="F28" i="9" l="1"/>
  <c r="E28" i="9"/>
  <c r="G28" i="9" s="1"/>
  <c r="G27" i="9"/>
  <c r="F27" i="9"/>
  <c r="E27" i="9"/>
  <c r="F25" i="9"/>
  <c r="E25" i="9"/>
  <c r="G25" i="9" s="1"/>
  <c r="G24" i="9"/>
  <c r="F24" i="9"/>
  <c r="E24" i="9"/>
  <c r="G22" i="9"/>
  <c r="F22" i="9"/>
  <c r="E22" i="9"/>
  <c r="F21" i="9"/>
  <c r="G21" i="9" s="1"/>
  <c r="E21" i="9"/>
  <c r="F19" i="9"/>
  <c r="E19" i="9"/>
  <c r="G19" i="9" s="1"/>
  <c r="F18" i="9"/>
  <c r="E18" i="9"/>
  <c r="G18" i="9" s="1"/>
  <c r="F16" i="9" l="1"/>
  <c r="E16" i="9"/>
  <c r="F15" i="9"/>
  <c r="E15" i="9"/>
  <c r="F13" i="9"/>
  <c r="E13" i="9"/>
  <c r="F12" i="9"/>
  <c r="E12" i="9"/>
  <c r="F10" i="9"/>
  <c r="E10" i="9"/>
  <c r="F9" i="9"/>
  <c r="E9" i="9"/>
  <c r="F7" i="9"/>
  <c r="E7" i="9"/>
  <c r="F6" i="9"/>
  <c r="E6" i="9"/>
  <c r="F4" i="9"/>
  <c r="E4" i="9"/>
  <c r="F3" i="9"/>
  <c r="E3" i="9"/>
  <c r="G6" i="9" l="1"/>
  <c r="G12" i="9"/>
  <c r="G4" i="9"/>
  <c r="G7" i="9"/>
  <c r="G10" i="9"/>
  <c r="G13" i="9"/>
  <c r="G16" i="9"/>
  <c r="G15" i="9"/>
  <c r="G3" i="9"/>
  <c r="G9" i="9"/>
</calcChain>
</file>

<file path=xl/sharedStrings.xml><?xml version="1.0" encoding="utf-8"?>
<sst xmlns="http://schemas.openxmlformats.org/spreadsheetml/2006/main" count="58" uniqueCount="35">
  <si>
    <t xml:space="preserve">112-17-029-A01 </t>
  </si>
  <si>
    <t xml:space="preserve">112-17-029-B01 </t>
  </si>
  <si>
    <t xml:space="preserve">112-17-037-A01 </t>
  </si>
  <si>
    <t xml:space="preserve">112-17-037-A02 </t>
  </si>
  <si>
    <t xml:space="preserve">112-17-055-A01 </t>
  </si>
  <si>
    <t xml:space="preserve">112-17-055-A02 </t>
  </si>
  <si>
    <t xml:space="preserve">112-17-069-A01 </t>
  </si>
  <si>
    <t xml:space="preserve">112-17-069-A02 </t>
  </si>
  <si>
    <t xml:space="preserve">112-17-091-A01 </t>
  </si>
  <si>
    <t xml:space="preserve">112-17-091-B01 </t>
  </si>
  <si>
    <t>Field duplicate</t>
  </si>
  <si>
    <t>Calcite (wt. %)</t>
  </si>
  <si>
    <t>Dolomite (wt. %)</t>
  </si>
  <si>
    <t>Sample no.</t>
  </si>
  <si>
    <t>Purpose</t>
  </si>
  <si>
    <t>Till</t>
  </si>
  <si>
    <t>Ca (wt. %)</t>
  </si>
  <si>
    <t>Mg (wt. %)</t>
  </si>
  <si>
    <t xml:space="preserve">MP-1b Meas </t>
  </si>
  <si>
    <t xml:space="preserve">MP-1b Cert </t>
  </si>
  <si>
    <t xml:space="preserve">112-17-029-B01 Orig </t>
  </si>
  <si>
    <t xml:space="preserve">112-17-029-B01 Dup </t>
  </si>
  <si>
    <t xml:space="preserve">112-17-055-A02 Orig </t>
  </si>
  <si>
    <t xml:space="preserve">112-17-055-A02 Dup </t>
  </si>
  <si>
    <t xml:space="preserve">112-17-088-A01 Orig </t>
  </si>
  <si>
    <t xml:space="preserve">112-17-088-A01 Dup </t>
  </si>
  <si>
    <t xml:space="preserve">Method Blank </t>
  </si>
  <si>
    <t>&lt; 0.01</t>
  </si>
  <si>
    <t>Lab duplicate</t>
  </si>
  <si>
    <t>Lab standard (measured)</t>
  </si>
  <si>
    <t>Lab standard (certified value)</t>
  </si>
  <si>
    <t>Blank (measured)</t>
  </si>
  <si>
    <t>--</t>
  </si>
  <si>
    <t>Total carbonate (wt. %)</t>
  </si>
  <si>
    <r>
      <rPr>
        <b/>
        <sz val="11"/>
        <rFont val="Arial"/>
        <family val="2"/>
      </rPr>
      <t xml:space="preserve">Table 14: </t>
    </r>
    <r>
      <rPr>
        <sz val="11"/>
        <rFont val="Arial"/>
        <family val="2"/>
      </rPr>
      <t xml:space="preserve">Till-matrix (&lt;63 µm size-fraction) carbonate content of standard and duplicate samples by Ca, Mg method.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</si>
</sst>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>
    <font>
      <sz val="11"/>
      <color rgb="FF000000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Geneva"/>
    </font>
    <font>
      <b/>
      <sz val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0" fontId="4" fillId="0" borderId="0"/>
    <xf numFmtId="0" fontId="1" fillId="0" borderId="0"/>
  </cellStyleXfs>
  <cellXfs count="26">
    <xf numFmtId="0" fontId="0" fillId="0" borderId="0" xfId="0"/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Border="1"/>
    <xf numFmtId="0" fontId="6" fillId="0" borderId="0" xfId="0" applyFont="1" applyAlignment="1">
      <alignment horizontal="center"/>
    </xf>
    <xf numFmtId="0" fontId="6" fillId="0" borderId="0" xfId="0" applyFont="1" applyAlignment="1">
      <alignment vertical="center"/>
    </xf>
    <xf numFmtId="2" fontId="3" fillId="0" borderId="0" xfId="1" applyNumberFormat="1" applyFont="1" applyAlignment="1">
      <alignment horizontal="center"/>
    </xf>
    <xf numFmtId="0" fontId="6" fillId="0" borderId="0" xfId="0" applyFont="1" applyBorder="1" applyAlignment="1">
      <alignment horizontal="center"/>
    </xf>
    <xf numFmtId="2" fontId="3" fillId="0" borderId="0" xfId="1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164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2" fontId="6" fillId="0" borderId="0" xfId="0" applyNumberFormat="1" applyFont="1" applyAlignment="1">
      <alignment horizontal="center"/>
    </xf>
    <xf numFmtId="0" fontId="5" fillId="0" borderId="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right"/>
    </xf>
    <xf numFmtId="0" fontId="6" fillId="0" borderId="0" xfId="0" quotePrefix="1" applyFont="1" applyBorder="1" applyAlignment="1">
      <alignment horizontal="center"/>
    </xf>
    <xf numFmtId="0" fontId="6" fillId="0" borderId="1" xfId="0" quotePrefix="1" applyFont="1" applyBorder="1" applyAlignment="1">
      <alignment horizontal="center"/>
    </xf>
    <xf numFmtId="0" fontId="10" fillId="0" borderId="0" xfId="0" applyFont="1"/>
    <xf numFmtId="0" fontId="6" fillId="0" borderId="0" xfId="0" applyNumberFormat="1" applyFont="1" applyAlignment="1">
      <alignment horizontal="center"/>
    </xf>
    <xf numFmtId="2" fontId="6" fillId="0" borderId="0" xfId="0" applyNumberFormat="1" applyFont="1" applyBorder="1" applyAlignment="1">
      <alignment horizontal="center"/>
    </xf>
    <xf numFmtId="0" fontId="8" fillId="0" borderId="1" xfId="0" applyFont="1" applyFill="1" applyBorder="1" applyAlignment="1">
      <alignment horizontal="left" vertical="center" wrapText="1"/>
    </xf>
  </cellXfs>
  <cellStyles count="5">
    <cellStyle name="Normal" xfId="0" builtinId="0"/>
    <cellStyle name="Normal 2" xfId="2"/>
    <cellStyle name="Normal 2 2" xfId="3"/>
    <cellStyle name="Normal 4" xfId="4"/>
    <cellStyle name="Normal 5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tabSelected="1" workbookViewId="0">
      <selection sqref="A1:G1"/>
    </sheetView>
  </sheetViews>
  <sheetFormatPr defaultRowHeight="12.75"/>
  <cols>
    <col min="1" max="1" width="22.42578125" style="2" bestFit="1" customWidth="1"/>
    <col min="2" max="2" width="25" style="2" customWidth="1"/>
    <col min="3" max="4" width="12.7109375" style="2" customWidth="1"/>
    <col min="5" max="6" width="16.7109375" style="3" customWidth="1"/>
    <col min="7" max="7" width="16.7109375" style="1" customWidth="1"/>
    <col min="8" max="16384" width="9.140625" style="1"/>
  </cols>
  <sheetData>
    <row r="1" spans="1:10" s="22" customFormat="1" ht="20.100000000000001" customHeight="1">
      <c r="A1" s="25" t="s">
        <v>34</v>
      </c>
      <c r="B1" s="25"/>
      <c r="C1" s="25"/>
      <c r="D1" s="25"/>
      <c r="E1" s="25"/>
      <c r="F1" s="25"/>
      <c r="G1" s="25"/>
    </row>
    <row r="2" spans="1:10" s="6" customFormat="1" ht="45" customHeight="1">
      <c r="A2" s="15" t="s">
        <v>13</v>
      </c>
      <c r="B2" s="15" t="s">
        <v>14</v>
      </c>
      <c r="C2" s="11" t="s">
        <v>16</v>
      </c>
      <c r="D2" s="11" t="s">
        <v>17</v>
      </c>
      <c r="E2" s="12" t="s">
        <v>12</v>
      </c>
      <c r="F2" s="12" t="s">
        <v>11</v>
      </c>
      <c r="G2" s="13" t="s">
        <v>33</v>
      </c>
      <c r="H2" s="1"/>
      <c r="I2" s="1"/>
    </row>
    <row r="3" spans="1:10">
      <c r="A3" s="5" t="s">
        <v>0</v>
      </c>
      <c r="B3" s="5" t="s">
        <v>15</v>
      </c>
      <c r="C3" s="5">
        <v>0.39</v>
      </c>
      <c r="D3" s="5">
        <v>0.28000000000000003</v>
      </c>
      <c r="E3" s="7">
        <f t="shared" ref="E3:E16" si="0">D3*7.5852</f>
        <v>2.1238560000000004</v>
      </c>
      <c r="F3" s="7">
        <f>(C3-(D3*1.6486))*2.4973</f>
        <v>-0.17882665840000014</v>
      </c>
      <c r="G3" s="7">
        <f t="shared" ref="G3:G16" si="1">E3+F3</f>
        <v>1.9450293416000002</v>
      </c>
    </row>
    <row r="4" spans="1:10">
      <c r="A4" s="5" t="s">
        <v>1</v>
      </c>
      <c r="B4" s="5" t="s">
        <v>10</v>
      </c>
      <c r="C4" s="14">
        <v>0.4</v>
      </c>
      <c r="D4" s="5">
        <v>0.28999999999999998</v>
      </c>
      <c r="E4" s="7">
        <f t="shared" si="0"/>
        <v>2.1997079999999998</v>
      </c>
      <c r="F4" s="7">
        <f>(C4-(D4*1.6486))*2.4973</f>
        <v>-0.19502414619999986</v>
      </c>
      <c r="G4" s="7">
        <f t="shared" si="1"/>
        <v>2.0046838538</v>
      </c>
    </row>
    <row r="5" spans="1:10">
      <c r="A5" s="5"/>
      <c r="B5" s="5"/>
      <c r="C5" s="5"/>
      <c r="D5" s="5"/>
      <c r="E5" s="7"/>
      <c r="F5" s="7"/>
      <c r="G5" s="7"/>
    </row>
    <row r="6" spans="1:10">
      <c r="A6" s="5" t="s">
        <v>2</v>
      </c>
      <c r="B6" s="5" t="s">
        <v>15</v>
      </c>
      <c r="C6" s="5">
        <v>0.28999999999999998</v>
      </c>
      <c r="D6" s="5">
        <v>0.21</v>
      </c>
      <c r="E6" s="7">
        <f t="shared" si="0"/>
        <v>1.592892</v>
      </c>
      <c r="F6" s="7">
        <f>(C6-(D6*1.6486))*2.4973</f>
        <v>-0.14036324380000009</v>
      </c>
      <c r="G6" s="7">
        <f t="shared" si="1"/>
        <v>1.4525287562</v>
      </c>
    </row>
    <row r="7" spans="1:10">
      <c r="A7" s="5" t="s">
        <v>3</v>
      </c>
      <c r="B7" s="5" t="s">
        <v>10</v>
      </c>
      <c r="C7" s="5">
        <v>0.31</v>
      </c>
      <c r="D7" s="5">
        <v>0.21</v>
      </c>
      <c r="E7" s="7">
        <f t="shared" si="0"/>
        <v>1.592892</v>
      </c>
      <c r="F7" s="7">
        <f>(C7-(D7*1.6486))*2.4973</f>
        <v>-9.0417243800000047E-2</v>
      </c>
      <c r="G7" s="7">
        <f t="shared" si="1"/>
        <v>1.5024747561999998</v>
      </c>
    </row>
    <row r="8" spans="1:10">
      <c r="A8" s="5"/>
      <c r="B8" s="5"/>
      <c r="C8" s="5"/>
      <c r="D8" s="5"/>
      <c r="E8" s="7"/>
      <c r="F8" s="7"/>
      <c r="G8" s="7"/>
    </row>
    <row r="9" spans="1:10">
      <c r="A9" s="5" t="s">
        <v>4</v>
      </c>
      <c r="B9" s="5" t="s">
        <v>15</v>
      </c>
      <c r="C9" s="5">
        <v>0.79</v>
      </c>
      <c r="D9" s="5">
        <v>0.63</v>
      </c>
      <c r="E9" s="7">
        <f t="shared" si="0"/>
        <v>4.7786759999999999</v>
      </c>
      <c r="F9" s="7">
        <f>(C9-(D9*1.6486))*2.4973</f>
        <v>-0.62087373140000002</v>
      </c>
      <c r="G9" s="7">
        <f t="shared" si="1"/>
        <v>4.1578022686000002</v>
      </c>
    </row>
    <row r="10" spans="1:10">
      <c r="A10" s="5" t="s">
        <v>5</v>
      </c>
      <c r="B10" s="5" t="s">
        <v>10</v>
      </c>
      <c r="C10" s="5">
        <v>0.79</v>
      </c>
      <c r="D10" s="5">
        <v>0.66</v>
      </c>
      <c r="E10" s="7">
        <f t="shared" si="0"/>
        <v>5.0062320000000007</v>
      </c>
      <c r="F10" s="7">
        <f>(C10-(D10*1.6486))*2.4973</f>
        <v>-0.74438519480000009</v>
      </c>
      <c r="G10" s="7">
        <f t="shared" si="1"/>
        <v>4.2618468052000003</v>
      </c>
    </row>
    <row r="11" spans="1:10">
      <c r="A11" s="5"/>
      <c r="B11" s="5"/>
      <c r="C11" s="5"/>
      <c r="D11" s="5"/>
      <c r="E11" s="7"/>
      <c r="F11" s="7"/>
      <c r="G11" s="7"/>
    </row>
    <row r="12" spans="1:10">
      <c r="A12" s="5" t="s">
        <v>6</v>
      </c>
      <c r="B12" s="5" t="s">
        <v>15</v>
      </c>
      <c r="C12" s="5">
        <v>0.36</v>
      </c>
      <c r="D12" s="5">
        <v>0.19</v>
      </c>
      <c r="E12" s="7">
        <f>D12*7.5852</f>
        <v>1.4411880000000001</v>
      </c>
      <c r="F12" s="7">
        <f>(C12-(D12*1.6486))*2.4973</f>
        <v>0.11678873179999993</v>
      </c>
      <c r="G12" s="7">
        <f>E12+F12</f>
        <v>1.5579767318000002</v>
      </c>
    </row>
    <row r="13" spans="1:10">
      <c r="A13" s="5" t="s">
        <v>7</v>
      </c>
      <c r="B13" s="5" t="s">
        <v>10</v>
      </c>
      <c r="C13" s="5">
        <v>0.37</v>
      </c>
      <c r="D13" s="5">
        <v>0.23</v>
      </c>
      <c r="E13" s="7">
        <f>D13*7.5852</f>
        <v>1.7445960000000003</v>
      </c>
      <c r="F13" s="7">
        <f>(C13-(D13*1.6486))*2.4973</f>
        <v>-2.2920219400000049E-2</v>
      </c>
      <c r="G13" s="7">
        <f>E13+F13</f>
        <v>1.7216757806000003</v>
      </c>
    </row>
    <row r="14" spans="1:10">
      <c r="A14" s="5"/>
      <c r="B14" s="5"/>
      <c r="C14" s="5"/>
      <c r="D14" s="5"/>
      <c r="E14" s="7"/>
      <c r="F14" s="7"/>
      <c r="G14" s="7"/>
    </row>
    <row r="15" spans="1:10">
      <c r="A15" s="8" t="s">
        <v>8</v>
      </c>
      <c r="B15" s="8" t="s">
        <v>15</v>
      </c>
      <c r="C15" s="8">
        <v>0.41</v>
      </c>
      <c r="D15" s="8">
        <v>0.17</v>
      </c>
      <c r="E15" s="9">
        <f t="shared" si="0"/>
        <v>1.2894840000000001</v>
      </c>
      <c r="F15" s="9">
        <f>(C15-(D15*1.6486))*2.4973</f>
        <v>0.32399470739999991</v>
      </c>
      <c r="G15" s="9">
        <f t="shared" si="1"/>
        <v>1.6134787074000001</v>
      </c>
    </row>
    <row r="16" spans="1:10">
      <c r="A16" s="8" t="s">
        <v>9</v>
      </c>
      <c r="B16" s="8" t="s">
        <v>10</v>
      </c>
      <c r="C16" s="8">
        <v>0.43</v>
      </c>
      <c r="D16" s="8">
        <v>0.16</v>
      </c>
      <c r="E16" s="9">
        <f t="shared" si="0"/>
        <v>1.213632</v>
      </c>
      <c r="F16" s="9">
        <f>(C16-(D16*1.6486))*2.4973</f>
        <v>0.41511119519999995</v>
      </c>
      <c r="G16" s="9">
        <f t="shared" si="1"/>
        <v>1.6287431952</v>
      </c>
      <c r="H16" s="4"/>
      <c r="I16" s="4"/>
      <c r="J16" s="4"/>
    </row>
    <row r="17" spans="1:10">
      <c r="A17" s="18"/>
      <c r="B17" s="18"/>
      <c r="C17" s="18"/>
      <c r="D17" s="18"/>
      <c r="E17" s="18"/>
      <c r="F17" s="19"/>
      <c r="G17" s="19"/>
      <c r="H17" s="4"/>
      <c r="I17" s="4"/>
      <c r="J17" s="4"/>
    </row>
    <row r="18" spans="1:10">
      <c r="A18" s="8" t="s">
        <v>20</v>
      </c>
      <c r="B18" s="8" t="s">
        <v>15</v>
      </c>
      <c r="C18" s="24">
        <v>0.4</v>
      </c>
      <c r="D18" s="8">
        <v>0.28999999999999998</v>
      </c>
      <c r="E18" s="9">
        <f t="shared" ref="E18:E19" si="2">D18*7.5852</f>
        <v>2.1997079999999998</v>
      </c>
      <c r="F18" s="9">
        <f>(C18-(D18*1.6486))*2.4973</f>
        <v>-0.19502414619999986</v>
      </c>
      <c r="G18" s="9">
        <f t="shared" ref="G18:G19" si="3">E18+F18</f>
        <v>2.0046838538</v>
      </c>
      <c r="H18" s="4"/>
      <c r="I18" s="4"/>
      <c r="J18" s="4"/>
    </row>
    <row r="19" spans="1:10">
      <c r="A19" s="8" t="s">
        <v>21</v>
      </c>
      <c r="B19" s="8" t="s">
        <v>28</v>
      </c>
      <c r="C19" s="8">
        <v>0.41</v>
      </c>
      <c r="D19" s="8">
        <v>0.28999999999999998</v>
      </c>
      <c r="E19" s="9">
        <f t="shared" si="2"/>
        <v>2.1997079999999998</v>
      </c>
      <c r="F19" s="9">
        <f>(C19-(D19*1.6486))*2.4973</f>
        <v>-0.17005114619999998</v>
      </c>
      <c r="G19" s="9">
        <f t="shared" si="3"/>
        <v>2.0296568537999997</v>
      </c>
      <c r="H19" s="4"/>
      <c r="I19" s="4"/>
      <c r="J19" s="4"/>
    </row>
    <row r="20" spans="1:10">
      <c r="A20" s="8"/>
      <c r="B20" s="8"/>
      <c r="C20" s="8"/>
      <c r="D20" s="8"/>
      <c r="E20" s="18"/>
      <c r="F20" s="19"/>
      <c r="G20" s="19"/>
      <c r="H20" s="4"/>
      <c r="I20" s="4"/>
      <c r="J20" s="4"/>
    </row>
    <row r="21" spans="1:10">
      <c r="A21" s="8" t="s">
        <v>22</v>
      </c>
      <c r="B21" s="8" t="s">
        <v>15</v>
      </c>
      <c r="C21" s="8">
        <v>0.81</v>
      </c>
      <c r="D21" s="8">
        <v>0.68</v>
      </c>
      <c r="E21" s="9">
        <f t="shared" ref="E21:E22" si="4">D21*7.5852</f>
        <v>5.1579360000000003</v>
      </c>
      <c r="F21" s="9">
        <f>(C21-(D21*1.6486))*2.4973</f>
        <v>-0.77678017040000003</v>
      </c>
      <c r="G21" s="9">
        <f t="shared" ref="G21:G22" si="5">E21+F21</f>
        <v>4.3811558295999999</v>
      </c>
      <c r="H21" s="4"/>
      <c r="I21" s="4"/>
      <c r="J21" s="4"/>
    </row>
    <row r="22" spans="1:10">
      <c r="A22" s="5" t="s">
        <v>23</v>
      </c>
      <c r="B22" s="5" t="s">
        <v>28</v>
      </c>
      <c r="C22" s="5">
        <v>0.77</v>
      </c>
      <c r="D22" s="5">
        <v>0.65</v>
      </c>
      <c r="E22" s="9">
        <f t="shared" si="4"/>
        <v>4.9303800000000004</v>
      </c>
      <c r="F22" s="9">
        <f>(C22-(D22*1.6486))*2.4973</f>
        <v>-0.75316070700000004</v>
      </c>
      <c r="G22" s="9">
        <f t="shared" si="5"/>
        <v>4.1772192930000003</v>
      </c>
    </row>
    <row r="23" spans="1:10">
      <c r="A23" s="5"/>
      <c r="B23" s="5"/>
      <c r="C23" s="5"/>
      <c r="D23" s="5"/>
      <c r="E23" s="2"/>
      <c r="G23" s="3"/>
    </row>
    <row r="24" spans="1:10">
      <c r="A24" s="5" t="s">
        <v>24</v>
      </c>
      <c r="B24" s="5" t="s">
        <v>15</v>
      </c>
      <c r="C24" s="5">
        <v>0.49</v>
      </c>
      <c r="D24" s="5">
        <v>0.24</v>
      </c>
      <c r="E24" s="9">
        <f t="shared" ref="E24:E25" si="6">D24*7.5852</f>
        <v>1.8204480000000001</v>
      </c>
      <c r="F24" s="9">
        <f>(C24-(D24*1.6486))*2.4973</f>
        <v>0.23558529279999996</v>
      </c>
      <c r="G24" s="9">
        <f t="shared" ref="G24:G25" si="7">E24+F24</f>
        <v>2.0560332928</v>
      </c>
    </row>
    <row r="25" spans="1:10">
      <c r="A25" s="5" t="s">
        <v>25</v>
      </c>
      <c r="B25" s="5" t="s">
        <v>28</v>
      </c>
      <c r="C25" s="14">
        <v>0.5</v>
      </c>
      <c r="D25" s="5">
        <v>0.25</v>
      </c>
      <c r="E25" s="9">
        <f t="shared" si="6"/>
        <v>1.8963000000000001</v>
      </c>
      <c r="F25" s="9">
        <f>(C25-(D25*1.6486))*2.4973</f>
        <v>0.21938780499999996</v>
      </c>
      <c r="G25" s="9">
        <f t="shared" si="7"/>
        <v>2.1156878049999999</v>
      </c>
    </row>
    <row r="26" spans="1:10">
      <c r="A26" s="5"/>
      <c r="B26" s="5"/>
      <c r="C26" s="5"/>
      <c r="D26" s="5"/>
      <c r="E26" s="5"/>
      <c r="F26" s="5"/>
      <c r="G26" s="5"/>
    </row>
    <row r="27" spans="1:10">
      <c r="A27" s="5" t="s">
        <v>18</v>
      </c>
      <c r="B27" s="5" t="s">
        <v>29</v>
      </c>
      <c r="C27" s="5">
        <v>2.4500000000000002</v>
      </c>
      <c r="D27" s="5">
        <v>0.02</v>
      </c>
      <c r="E27" s="9">
        <f t="shared" ref="E27:E28" si="8">D27*7.5852</f>
        <v>0.15170400000000001</v>
      </c>
      <c r="F27" s="9">
        <f>(C27-(D27*1.6486))*2.4973</f>
        <v>6.0360440244000007</v>
      </c>
      <c r="G27" s="9">
        <f t="shared" ref="G27:G28" si="9">E27+F27</f>
        <v>6.1877480244000003</v>
      </c>
    </row>
    <row r="28" spans="1:10">
      <c r="A28" s="5" t="s">
        <v>19</v>
      </c>
      <c r="B28" s="5" t="s">
        <v>30</v>
      </c>
      <c r="C28" s="23">
        <v>2.4700000000000002</v>
      </c>
      <c r="D28" s="14">
        <v>2.4E-2</v>
      </c>
      <c r="E28" s="9">
        <f t="shared" si="8"/>
        <v>0.18204480000000001</v>
      </c>
      <c r="F28" s="9">
        <f>(C28-(D28*1.6486))*2.4973</f>
        <v>6.0695218292800011</v>
      </c>
      <c r="G28" s="9">
        <f t="shared" si="9"/>
        <v>6.251566629280001</v>
      </c>
    </row>
    <row r="29" spans="1:10">
      <c r="A29" s="5"/>
      <c r="B29" s="5"/>
      <c r="C29" s="23"/>
      <c r="D29" s="23"/>
      <c r="E29" s="2"/>
      <c r="G29" s="3"/>
    </row>
    <row r="30" spans="1:10">
      <c r="A30" s="5" t="s">
        <v>26</v>
      </c>
      <c r="B30" s="5" t="s">
        <v>31</v>
      </c>
      <c r="C30" s="5" t="s">
        <v>27</v>
      </c>
      <c r="D30" s="5" t="s">
        <v>27</v>
      </c>
      <c r="E30" s="20" t="s">
        <v>32</v>
      </c>
      <c r="F30" s="20" t="s">
        <v>32</v>
      </c>
      <c r="G30" s="20" t="s">
        <v>32</v>
      </c>
    </row>
    <row r="31" spans="1:10">
      <c r="A31" s="5"/>
      <c r="B31" s="5"/>
      <c r="C31" s="5"/>
      <c r="D31" s="5"/>
      <c r="E31" s="8"/>
      <c r="F31" s="8"/>
      <c r="G31" s="8"/>
    </row>
    <row r="32" spans="1:10">
      <c r="A32" s="10" t="s">
        <v>26</v>
      </c>
      <c r="B32" s="10" t="s">
        <v>31</v>
      </c>
      <c r="C32" s="10" t="s">
        <v>27</v>
      </c>
      <c r="D32" s="10" t="s">
        <v>27</v>
      </c>
      <c r="E32" s="21" t="s">
        <v>32</v>
      </c>
      <c r="F32" s="21" t="s">
        <v>32</v>
      </c>
      <c r="G32" s="21" t="s">
        <v>32</v>
      </c>
    </row>
    <row r="33" spans="1:6">
      <c r="A33" s="3"/>
      <c r="B33" s="3"/>
      <c r="C33" s="1"/>
      <c r="D33" s="1"/>
      <c r="E33" s="1"/>
      <c r="F33" s="1"/>
    </row>
    <row r="34" spans="1:6">
      <c r="A34" s="3"/>
      <c r="B34" s="3"/>
      <c r="C34" s="1"/>
      <c r="D34" s="1"/>
      <c r="E34" s="1"/>
      <c r="F34" s="1"/>
    </row>
    <row r="35" spans="1:6">
      <c r="A35" s="3"/>
      <c r="B35" s="3"/>
      <c r="C35" s="1"/>
      <c r="D35" s="1"/>
      <c r="E35" s="1"/>
      <c r="F35" s="1"/>
    </row>
    <row r="36" spans="1:6">
      <c r="A36" s="3"/>
      <c r="B36" s="3"/>
      <c r="C36" s="1"/>
      <c r="D36" s="1"/>
      <c r="E36" s="1"/>
      <c r="F36" s="1"/>
    </row>
    <row r="37" spans="1:6">
      <c r="A37" s="3"/>
      <c r="B37" s="3"/>
      <c r="C37" s="1"/>
      <c r="D37" s="1"/>
      <c r="E37" s="1"/>
      <c r="F37" s="1"/>
    </row>
    <row r="38" spans="1:6">
      <c r="A38" s="3"/>
      <c r="B38" s="3"/>
      <c r="C38" s="1"/>
      <c r="D38" s="1"/>
      <c r="E38" s="1"/>
      <c r="F38" s="1"/>
    </row>
    <row r="39" spans="1:6">
      <c r="A39" s="3"/>
      <c r="B39" s="3"/>
      <c r="C39" s="1"/>
      <c r="D39" s="1"/>
      <c r="E39" s="1"/>
      <c r="F39" s="1"/>
    </row>
    <row r="40" spans="1:6">
      <c r="A40" s="3"/>
      <c r="B40" s="3"/>
      <c r="C40" s="1"/>
      <c r="D40" s="1"/>
      <c r="E40" s="1"/>
      <c r="F40" s="1"/>
    </row>
    <row r="41" spans="1:6">
      <c r="A41" s="3"/>
      <c r="B41" s="3"/>
      <c r="C41" s="1"/>
      <c r="D41" s="1"/>
      <c r="E41" s="1"/>
      <c r="F41" s="1"/>
    </row>
    <row r="42" spans="1:6">
      <c r="A42" s="3"/>
      <c r="B42" s="3"/>
      <c r="C42" s="1"/>
      <c r="D42" s="1"/>
      <c r="E42" s="1"/>
      <c r="F42" s="1"/>
    </row>
    <row r="43" spans="1:6">
      <c r="A43" s="3"/>
      <c r="B43" s="3"/>
      <c r="C43" s="1"/>
      <c r="D43" s="1"/>
      <c r="E43" s="1"/>
      <c r="F43" s="1"/>
    </row>
    <row r="44" spans="1:6">
      <c r="A44" s="3"/>
      <c r="B44" s="3"/>
      <c r="C44" s="1"/>
      <c r="D44" s="1"/>
      <c r="E44" s="1"/>
      <c r="F44" s="1"/>
    </row>
    <row r="45" spans="1:6">
      <c r="A45" s="3"/>
      <c r="B45" s="3"/>
      <c r="C45" s="1"/>
      <c r="D45" s="1"/>
      <c r="E45" s="1"/>
      <c r="F45" s="1"/>
    </row>
    <row r="46" spans="1:6" ht="15">
      <c r="A46" s="16"/>
      <c r="B46" s="17"/>
      <c r="C46" s="17"/>
    </row>
    <row r="47" spans="1:6" ht="15">
      <c r="A47" s="16"/>
      <c r="B47" s="17"/>
      <c r="C47" s="17"/>
    </row>
    <row r="48" spans="1:6" ht="15">
      <c r="A48" s="16"/>
      <c r="B48" s="17"/>
      <c r="C48" s="17"/>
    </row>
    <row r="49" spans="1:3" ht="15">
      <c r="A49" s="16"/>
      <c r="B49" s="17"/>
      <c r="C49" s="17"/>
    </row>
    <row r="50" spans="1:3" ht="15">
      <c r="A50" s="16"/>
      <c r="B50" s="17"/>
      <c r="C50" s="17"/>
    </row>
    <row r="51" spans="1:3" ht="15">
      <c r="A51" s="16"/>
      <c r="B51" s="17"/>
      <c r="C51" s="17"/>
    </row>
    <row r="52" spans="1:3" ht="15">
      <c r="A52" s="16"/>
      <c r="B52" s="17"/>
      <c r="C52" s="17"/>
    </row>
    <row r="53" spans="1:3" ht="15">
      <c r="A53" s="16"/>
      <c r="B53" s="17"/>
      <c r="C53" s="17"/>
    </row>
    <row r="54" spans="1:3" ht="15">
      <c r="A54" s="16"/>
      <c r="B54" s="17"/>
      <c r="C54" s="17"/>
    </row>
  </sheetData>
  <mergeCells count="1">
    <mergeCell ref="A1:G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14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Report</dc:title>
  <dc:subject/>
  <dc:creator>Activation Laboratories</dc:creator>
  <cp:keywords/>
  <dc:description/>
  <cp:lastModifiedBy>csteffano</cp:lastModifiedBy>
  <dcterms:created xsi:type="dcterms:W3CDTF">2017-11-20T21:33:08Z</dcterms:created>
  <dcterms:modified xsi:type="dcterms:W3CDTF">2018-10-25T21:23:10Z</dcterms:modified>
  <cp:category/>
</cp:coreProperties>
</file>